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Fjármagnstekjuskattur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<sst xmlns="http://schemas.openxmlformats.org/spreadsheetml/2006/main" count="30" uniqueCount="29">
  <si>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Yfirvinna</t>
  </si>
  <si>
    <t>Stórhátiðarkaup</t>
  </si>
  <si>
    <t>Samtals</t>
  </si>
  <si>
    <t>Orlof á yfirvinnu</t>
  </si>
  <si>
    <t>Annað</t>
  </si>
  <si>
    <t>Laun alls</t>
  </si>
  <si>
    <t>Staðgreiðsla</t>
  </si>
  <si>
    <t>Persónuafsláttur</t>
  </si>
  <si>
    <t>Lífeyrissjóður</t>
  </si>
  <si>
    <t>Lífeyrisauki</t>
  </si>
  <si>
    <t>Stéttarfélagsgjöld</t>
  </si>
  <si>
    <t>Orlof lagt á banka</t>
  </si>
  <si>
    <t>Annar frádráttur</t>
  </si>
  <si>
    <t>Frádráttur alls</t>
  </si>
  <si>
    <t>Útborgað</t>
  </si>
  <si>
    <t>Tekjuskattur</t>
  </si>
  <si>
    <t>Útsvar</t>
  </si>
  <si>
    <t>Fjármagnstekjur</t>
  </si>
  <si>
    <t>Útsvarstekjumark</t>
  </si>
  <si>
    <t>Hefðbundið útsvar</t>
  </si>
  <si>
    <t>Fjármagnstekjuútsvar 1</t>
  </si>
  <si>
    <t>Fjármagnstekjuútsvar 2</t>
  </si>
  <si>
    <t>Fjármagnstekjur til ríkis</t>
  </si>
  <si>
    <t>Útsvar alls</t>
  </si>
  <si>
    <t>Ríki alls</t>
  </si>
  <si>
    <t>Mismunur</t>
  </si>
  <si>
    <t>Fjármagnstekjuskattstillaga</t>
  </si>
  <si>
    <t>Grunnmánaðarlaun</t>
  </si>
  <si>
    <t>Í gula reiti skulu fara tekjuupplýsingar. Forsendum má breyta í grænu reitunum.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</si>
</sst>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0\ &quot;kr&quot;_-;\-* #,##0.00\ &quot;kr&quot;_-;_-* &quot;-&quot;??\ &quot;kr&quot;_-;_-@_-"/>
    <numFmt numFmtId="165" formatCode="0.0000"/>
    <numFmt numFmtId="166" formatCode="0.00\ \ \ "/>
  </numFmts>
  <fonts count="6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 locked="0"/>
    </xf>
    <xf numFmtId="164" fontId="0" fillId="0" borderId="2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/>
    </xf>
    <xf numFmtId="10" fontId="0" fillId="0" borderId="0" xfId="19" applyNumberForma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64" fontId="0" fillId="0" borderId="5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44" fontId="0" fillId="0" borderId="0" xfId="17" applyBorder="1" applyAlignment="1" applyProtection="1">
      <alignment/>
      <protection hidden="1" locked="0"/>
    </xf>
    <xf numFmtId="166" fontId="2" fillId="0" borderId="0" xfId="0" applyNumberFormat="1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44" fontId="0" fillId="0" borderId="8" xfId="17" applyBorder="1" applyAlignment="1" applyProtection="1">
      <alignment/>
      <protection hidden="1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hidden="1"/>
    </xf>
    <xf numFmtId="44" fontId="0" fillId="0" borderId="0" xfId="17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4" xfId="0" applyNumberFormat="1" applyBorder="1" applyAlignment="1" applyProtection="1">
      <alignment/>
      <protection hidden="1"/>
    </xf>
    <xf numFmtId="44" fontId="0" fillId="0" borderId="4" xfId="17" applyBorder="1" applyAlignment="1">
      <alignment/>
    </xf>
    <xf numFmtId="44" fontId="0" fillId="0" borderId="9" xfId="17" applyBorder="1" applyAlignment="1">
      <alignment/>
    </xf>
    <xf numFmtId="44" fontId="0" fillId="2" borderId="0" xfId="17" applyFill="1" applyAlignment="1">
      <alignment/>
    </xf>
    <xf numFmtId="164" fontId="0" fillId="2" borderId="0" xfId="0" applyNumberFormat="1" applyFill="1" applyBorder="1" applyAlignment="1" applyProtection="1">
      <alignment/>
      <protection hidden="1"/>
    </xf>
    <xf numFmtId="44" fontId="0" fillId="3" borderId="0" xfId="17" applyFill="1" applyAlignment="1">
      <alignment/>
    </xf>
    <xf numFmtId="9" fontId="0" fillId="3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showGridLines="0" tabSelected="1" workbookViewId="0" topLeftCell="A1">
      <selection activeCell="C5" sqref="C5"/>
    </sheetView>
  </sheetViews>
  <sheetFormatPr defaultColWidth="9.140625" defaultRowHeight="12.75" zeroHeight="1"/>
  <cols>
    <col min="2" max="2" width="20.57421875" style="0" bestFit="1" customWidth="1"/>
    <col min="3" max="3" width="17.421875" style="0" customWidth="1"/>
    <col min="4" max="4" width="10.28125" style="0" customWidth="1"/>
    <col min="5" max="5" width="19.140625" style="0" customWidth="1"/>
    <col min="7" max="16384" width="0" style="0" hidden="1" customWidth="1"/>
  </cols>
  <sheetData>
    <row r="1" ht="12.75"/>
    <row r="2" spans="1:6" ht="12.75">
      <c r="A2" s="30"/>
      <c r="B2" s="31" t="s">
        <v>28</v>
      </c>
      <c r="C2" s="30"/>
      <c r="D2" s="30"/>
      <c r="E2" s="30"/>
      <c r="F2" s="30"/>
    </row>
    <row r="3" ht="13.5" thickBot="1"/>
    <row r="4" spans="2:5" ht="20.25">
      <c r="B4" s="32" t="s">
        <v>26</v>
      </c>
      <c r="C4" s="33"/>
      <c r="D4" s="33"/>
      <c r="E4" s="34"/>
    </row>
    <row r="5" spans="2:5" ht="12.75">
      <c r="B5" s="1" t="s">
        <v>27</v>
      </c>
      <c r="C5" s="26">
        <v>0</v>
      </c>
      <c r="D5" s="2">
        <v>12</v>
      </c>
      <c r="E5" s="3">
        <f>ROUND(D5*C5,0)</f>
        <v>0</v>
      </c>
    </row>
    <row r="6" spans="2:5" ht="12.75">
      <c r="B6" s="1" t="s">
        <v>0</v>
      </c>
      <c r="C6" s="10">
        <f>C5*0.01</f>
        <v>0</v>
      </c>
      <c r="D6" s="4"/>
      <c r="E6" s="3">
        <f>ROUND(D6*C6,0)</f>
        <v>0</v>
      </c>
    </row>
    <row r="7" spans="2:5" ht="12.75">
      <c r="B7" s="1" t="s">
        <v>1</v>
      </c>
      <c r="C7" s="10">
        <f>C5*0.01375</f>
        <v>0</v>
      </c>
      <c r="D7" s="4"/>
      <c r="E7" s="3">
        <f>ROUND(D7*C7,0)</f>
        <v>0</v>
      </c>
    </row>
    <row r="8" spans="2:5" ht="12.75">
      <c r="B8" s="1" t="s">
        <v>2</v>
      </c>
      <c r="C8" s="10"/>
      <c r="D8" s="5"/>
      <c r="E8" s="3">
        <f>SUM(E5:E7)</f>
        <v>0</v>
      </c>
    </row>
    <row r="9" spans="2:5" ht="12.75">
      <c r="B9" s="1" t="s">
        <v>3</v>
      </c>
      <c r="C9" s="10">
        <f>SUM(E6:E7)</f>
        <v>0</v>
      </c>
      <c r="D9" s="6">
        <v>0.1017</v>
      </c>
      <c r="E9" s="3">
        <f>ROUND(D9*C9,0)</f>
        <v>0</v>
      </c>
    </row>
    <row r="10" spans="2:5" ht="12.75">
      <c r="B10" s="1" t="s">
        <v>4</v>
      </c>
      <c r="C10" s="10"/>
      <c r="D10" s="6"/>
      <c r="E10" s="3">
        <f>C10</f>
        <v>0</v>
      </c>
    </row>
    <row r="11" spans="2:5" ht="12.75">
      <c r="B11" s="7" t="s">
        <v>5</v>
      </c>
      <c r="C11" s="22"/>
      <c r="D11" s="8"/>
      <c r="E11" s="9">
        <f>SUM(E8:E10)</f>
        <v>0</v>
      </c>
    </row>
    <row r="12" spans="2:5" ht="12.75">
      <c r="B12" s="1" t="s">
        <v>6</v>
      </c>
      <c r="C12" s="10">
        <f>ROUND(E11*(1-(D14+D15)),0)</f>
        <v>0</v>
      </c>
      <c r="D12" s="6">
        <v>0.3572</v>
      </c>
      <c r="E12" s="3">
        <f>ROUND(D12*C12,0)</f>
        <v>0</v>
      </c>
    </row>
    <row r="13" spans="2:5" ht="12.75">
      <c r="B13" s="1" t="s">
        <v>7</v>
      </c>
      <c r="C13" s="10">
        <v>32150</v>
      </c>
      <c r="D13" s="6">
        <v>12</v>
      </c>
      <c r="E13" s="3">
        <f>IF(ROUND(D13*C13,0)&gt;E12,-E12,-ROUND(D13*C13,0))</f>
        <v>0</v>
      </c>
    </row>
    <row r="14" spans="2:5" ht="12.75">
      <c r="B14" s="1" t="s">
        <v>8</v>
      </c>
      <c r="C14" s="10">
        <f>E11</f>
        <v>0</v>
      </c>
      <c r="D14" s="6">
        <v>0.04</v>
      </c>
      <c r="E14" s="3">
        <f>ROUND(D14*C14,0)</f>
        <v>0</v>
      </c>
    </row>
    <row r="15" spans="2:5" ht="12.75">
      <c r="B15" s="1" t="s">
        <v>9</v>
      </c>
      <c r="C15" s="10">
        <f>E11</f>
        <v>0</v>
      </c>
      <c r="D15" s="6">
        <v>0.04</v>
      </c>
      <c r="E15" s="3">
        <f>ROUND(D15*C15,0)</f>
        <v>0</v>
      </c>
    </row>
    <row r="16" spans="2:5" ht="12.75">
      <c r="B16" s="1" t="s">
        <v>10</v>
      </c>
      <c r="C16" s="10">
        <f>E11</f>
        <v>0</v>
      </c>
      <c r="D16" s="6">
        <v>0.01</v>
      </c>
      <c r="E16" s="3">
        <f>ROUND(D16*C16,0)</f>
        <v>0</v>
      </c>
    </row>
    <row r="17" spans="2:5" ht="12.75">
      <c r="B17" s="1" t="s">
        <v>11</v>
      </c>
      <c r="C17" s="10">
        <f>E9</f>
        <v>0</v>
      </c>
      <c r="D17" s="6"/>
      <c r="E17" s="3">
        <f>ROUND(D17*C17,0)</f>
        <v>0</v>
      </c>
    </row>
    <row r="18" spans="2:5" ht="12.75">
      <c r="B18" s="1" t="s">
        <v>12</v>
      </c>
      <c r="C18" s="11"/>
      <c r="D18" s="12">
        <v>1</v>
      </c>
      <c r="E18" s="3">
        <f>ROUND(D18*C18,0)</f>
        <v>0</v>
      </c>
    </row>
    <row r="19" spans="2:7" ht="12.75">
      <c r="B19" s="7" t="s">
        <v>13</v>
      </c>
      <c r="C19" s="8"/>
      <c r="D19" s="8"/>
      <c r="E19" s="9">
        <f>SUM(E12:E18)</f>
        <v>0</v>
      </c>
      <c r="G19" s="19"/>
    </row>
    <row r="20" spans="2:5" ht="13.5" thickBot="1">
      <c r="B20" s="13" t="s">
        <v>14</v>
      </c>
      <c r="C20" s="14"/>
      <c r="D20" s="14"/>
      <c r="E20" s="15">
        <f>E11-E19</f>
        <v>0</v>
      </c>
    </row>
    <row r="21" ht="12.75"/>
    <row r="22" ht="12.75"/>
    <row r="23" ht="12.75"/>
    <row r="24" spans="3:5" ht="12.75">
      <c r="C24" t="s">
        <v>16</v>
      </c>
      <c r="D24" s="17">
        <v>0.1297</v>
      </c>
      <c r="E24" s="16">
        <f>ROUND(C12*D24+D24/(D24+D25)*E13,0)</f>
        <v>0</v>
      </c>
    </row>
    <row r="25" spans="3:5" ht="12.75">
      <c r="C25" t="s">
        <v>15</v>
      </c>
      <c r="D25" s="17">
        <v>0.2275</v>
      </c>
      <c r="E25" s="16">
        <f>ROUND(C12*D25+D25/(D24+D25)*E13,0)</f>
        <v>0</v>
      </c>
    </row>
    <row r="26" ht="12.75"/>
    <row r="27" spans="2:5" ht="12.75">
      <c r="B27" s="18" t="s">
        <v>17</v>
      </c>
      <c r="C27" s="25">
        <v>7841560</v>
      </c>
      <c r="D27" s="20">
        <v>0.1</v>
      </c>
      <c r="E27" s="21">
        <f>C27*D27</f>
        <v>784156</v>
      </c>
    </row>
    <row r="28" ht="12.75">
      <c r="E28" s="16"/>
    </row>
    <row r="29" ht="12.75">
      <c r="E29" s="16"/>
    </row>
    <row r="30" ht="12.75"/>
    <row r="31" ht="12.75"/>
    <row r="32" ht="12.75"/>
    <row r="33" spans="2:5" ht="12.75">
      <c r="B33" t="s">
        <v>18</v>
      </c>
      <c r="C33" s="27">
        <v>3000000</v>
      </c>
      <c r="D33" s="17">
        <f>D24</f>
        <v>0.1297</v>
      </c>
      <c r="E33" s="19">
        <f>C33*D33</f>
        <v>389100.00000000006</v>
      </c>
    </row>
    <row r="34" spans="2:5" ht="12.75">
      <c r="B34" t="s">
        <v>19</v>
      </c>
      <c r="E34" s="23">
        <f>E24</f>
        <v>0</v>
      </c>
    </row>
    <row r="35" spans="2:5" ht="12.75">
      <c r="B35" t="s">
        <v>25</v>
      </c>
      <c r="E35" s="19">
        <f>E33-E34</f>
        <v>389100.00000000006</v>
      </c>
    </row>
    <row r="36" ht="12.75">
      <c r="E36" s="19"/>
    </row>
    <row r="37" spans="2:5" ht="12.75">
      <c r="B37" t="s">
        <v>20</v>
      </c>
      <c r="C37" s="21">
        <f>MAX(0,MIN(E35/D37,E27))</f>
        <v>486375.00000000006</v>
      </c>
      <c r="D37" s="28">
        <v>0.8</v>
      </c>
      <c r="E37" s="19">
        <f>C37*D37</f>
        <v>389100.00000000006</v>
      </c>
    </row>
    <row r="38" spans="3:5" ht="12.75">
      <c r="C38" s="21"/>
      <c r="D38" s="20"/>
      <c r="E38" s="19"/>
    </row>
    <row r="39" spans="2:5" ht="12.75">
      <c r="B39" t="s">
        <v>21</v>
      </c>
      <c r="C39" s="21">
        <f>E27-C37</f>
        <v>297780.99999999994</v>
      </c>
      <c r="D39" s="28">
        <v>0.01</v>
      </c>
      <c r="E39" s="19">
        <f>ROUND(C39*D39,0)</f>
        <v>2978</v>
      </c>
    </row>
    <row r="40" spans="3:5" ht="12.75">
      <c r="C40" s="21">
        <f>C39-E39</f>
        <v>294802.99999999994</v>
      </c>
      <c r="E40" s="19"/>
    </row>
    <row r="41" spans="2:5" ht="13.5" thickBot="1">
      <c r="B41" t="s">
        <v>23</v>
      </c>
      <c r="E41" s="24">
        <f>E34+E37+E39</f>
        <v>392078.00000000006</v>
      </c>
    </row>
    <row r="42" ht="13.5" thickTop="1">
      <c r="E42" s="19"/>
    </row>
    <row r="43" spans="2:5" ht="12.75">
      <c r="B43" t="s">
        <v>22</v>
      </c>
      <c r="E43" s="19">
        <f>E27-E37-E39</f>
        <v>392077.99999999994</v>
      </c>
    </row>
    <row r="44" spans="2:5" ht="12.75">
      <c r="B44" t="s">
        <v>15</v>
      </c>
      <c r="E44" s="19">
        <f>E25</f>
        <v>0</v>
      </c>
    </row>
    <row r="45" spans="2:5" ht="13.5" thickBot="1">
      <c r="B45" s="29" t="s">
        <v>24</v>
      </c>
      <c r="E45" s="24">
        <f>SUM(E43:E44)</f>
        <v>392077.99999999994</v>
      </c>
    </row>
    <row r="46" ht="13.5" thickTop="1">
      <c r="E46" s="19"/>
    </row>
    <row r="47" ht="12.75" hidden="1">
      <c r="E47" s="19"/>
    </row>
    <row r="48" ht="12.75" hidden="1">
      <c r="E48" s="19"/>
    </row>
    <row r="49" ht="12.75" hidden="1">
      <c r="E49" s="19"/>
    </row>
    <row r="50" ht="12.75" hidden="1">
      <c r="E50" s="19"/>
    </row>
    <row r="51" ht="12.75" hidden="1">
      <c r="E51" s="19"/>
    </row>
    <row r="52" ht="12.75" hidden="1">
      <c r="E52" s="19"/>
    </row>
    <row r="53" ht="12.75" hidden="1">
      <c r="E53" s="19"/>
    </row>
  </sheetData>
  <mergeCells count="1">
    <mergeCell ref="B4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</dc:creator>
  <cp:keywords/>
  <dc:description/>
  <cp:lastModifiedBy>Jóhann G. Ólafsson</cp:lastModifiedBy>
  <dcterms:created xsi:type="dcterms:W3CDTF">2007-08-21T19:56:41Z</dcterms:created>
  <dcterms:modified xsi:type="dcterms:W3CDTF">2007-08-21T21:52:48Z</dcterms:modified>
  <cp:category/>
  <cp:version/>
  <cp:contentType/>
  <cp:contentStatus/>
</cp:coreProperties>
</file>